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ao\Desktop\GLF\Estatística II (G.D.)\Testes e exames\"/>
    </mc:Choice>
  </mc:AlternateContent>
  <bookViews>
    <workbookView minimized="1" xWindow="0" yWindow="0" windowWidth="20490" windowHeight="8445"/>
  </bookViews>
  <sheets>
    <sheet name="SampleSize" sheetId="13" r:id="rId1"/>
    <sheet name="Confidence2" sheetId="12" r:id="rId2"/>
    <sheet name="Confidence" sheetId="11" r:id="rId3"/>
    <sheet name="Folha 2" sheetId="6" r:id="rId4"/>
    <sheet name="Folha 1" sheetId="2" r:id="rId5"/>
  </sheets>
  <calcPr calcId="152511"/>
</workbook>
</file>

<file path=xl/calcChain.xml><?xml version="1.0" encoding="utf-8"?>
<calcChain xmlns="http://schemas.openxmlformats.org/spreadsheetml/2006/main">
  <c r="B9" i="13" l="1"/>
  <c r="B10" i="13" s="1"/>
  <c r="B13" i="13" s="1"/>
  <c r="B10" i="12" l="1"/>
  <c r="B9" i="12"/>
  <c r="B1" i="6"/>
  <c r="B6" i="11"/>
  <c r="B5" i="11"/>
  <c r="B4" i="11"/>
  <c r="B11" i="12" l="1"/>
  <c r="B12" i="12" s="1"/>
  <c r="B10" i="11"/>
  <c r="B11" i="11"/>
  <c r="B12" i="11" s="1"/>
  <c r="B13" i="11" s="1"/>
  <c r="B15" i="12" l="1"/>
  <c r="B16" i="12"/>
  <c r="B17" i="11"/>
  <c r="B16" i="11"/>
</calcChain>
</file>

<file path=xl/sharedStrings.xml><?xml version="1.0" encoding="utf-8"?>
<sst xmlns="http://schemas.openxmlformats.org/spreadsheetml/2006/main" count="38" uniqueCount="26">
  <si>
    <t xml:space="preserve">Amostra </t>
  </si>
  <si>
    <t>Confidence Interval Estimate for the Mean</t>
  </si>
  <si>
    <t>Data</t>
  </si>
  <si>
    <t>Sample Standard Deviation</t>
  </si>
  <si>
    <t>Sample Mean</t>
  </si>
  <si>
    <t>Sample Size</t>
  </si>
  <si>
    <t>Confidence Level</t>
  </si>
  <si>
    <t>Intermediate Calculations</t>
  </si>
  <si>
    <t>Standard Error of the Mean</t>
  </si>
  <si>
    <t>Degrees of Freedom</t>
  </si>
  <si>
    <r>
      <t>t</t>
    </r>
    <r>
      <rPr>
        <sz val="11"/>
        <rFont val="Calibri"/>
        <family val="2"/>
      </rPr>
      <t xml:space="preserve"> Value</t>
    </r>
  </si>
  <si>
    <t>Interval Half Width</t>
  </si>
  <si>
    <t>Confidence Interval</t>
  </si>
  <si>
    <t>Interval Lower Limit</t>
  </si>
  <si>
    <t>Interval Upper Limit</t>
  </si>
  <si>
    <t>Number of Successes</t>
  </si>
  <si>
    <t>Sample Proportion</t>
  </si>
  <si>
    <t>Z Value</t>
  </si>
  <si>
    <t>Standard Error of the Proportion</t>
  </si>
  <si>
    <t>Confidence Interval Estimate for the Proportion</t>
  </si>
  <si>
    <t>Estimate of True Proportion</t>
  </si>
  <si>
    <t>Sampling Error</t>
  </si>
  <si>
    <t xml:space="preserve">Calculated Sample Size </t>
  </si>
  <si>
    <t>Result</t>
  </si>
  <si>
    <t>Sample Size Needed</t>
  </si>
  <si>
    <t>Sample Size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</si>
</sst>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55">
    <xf numFmtId="0" fontId="0" fillId="0" borderId="0" xfId="0"/>
    <xf numFmtId="0" fontId="19" fillId="0" borderId="0" xfId="42" applyFont="1" applyAlignment="1">
      <alignment horizontal="left"/>
    </xf>
    <xf numFmtId="0" fontId="20" fillId="0" borderId="0" xfId="42" applyFont="1" applyBorder="1" applyAlignment="1">
      <alignment horizontal="centerContinuous"/>
    </xf>
    <xf numFmtId="0" fontId="20" fillId="0" borderId="0" xfId="42" applyFont="1"/>
    <xf numFmtId="0" fontId="19" fillId="0" borderId="0" xfId="42" applyFont="1" applyAlignment="1">
      <alignment horizontal="centerContinuous"/>
    </xf>
    <xf numFmtId="0" fontId="19" fillId="33" borderId="10" xfId="42" applyFont="1" applyFill="1" applyBorder="1" applyAlignment="1">
      <alignment horizontal="centerContinuous"/>
    </xf>
    <xf numFmtId="0" fontId="20" fillId="33" borderId="11" xfId="42" applyFont="1" applyFill="1" applyBorder="1" applyAlignment="1">
      <alignment horizontal="centerContinuous"/>
    </xf>
    <xf numFmtId="0" fontId="19" fillId="33" borderId="12" xfId="42" applyFont="1" applyFill="1" applyBorder="1"/>
    <xf numFmtId="0" fontId="19" fillId="33" borderId="12" xfId="42" applyFont="1" applyFill="1" applyBorder="1" applyProtection="1">
      <protection locked="0"/>
    </xf>
    <xf numFmtId="9" fontId="19" fillId="33" borderId="12" xfId="43" applyFont="1" applyFill="1" applyBorder="1" applyProtection="1">
      <protection locked="0"/>
    </xf>
    <xf numFmtId="0" fontId="19" fillId="0" borderId="0" xfId="42" applyFont="1" applyFill="1" applyBorder="1"/>
    <xf numFmtId="9" fontId="19" fillId="0" borderId="0" xfId="43" applyFont="1" applyFill="1" applyBorder="1" applyProtection="1">
      <protection locked="0"/>
    </xf>
    <xf numFmtId="0" fontId="20" fillId="0" borderId="0" xfId="42" applyFont="1" applyFill="1"/>
    <xf numFmtId="0" fontId="20" fillId="0" borderId="10" xfId="42" applyFont="1" applyFill="1" applyBorder="1" applyAlignment="1">
      <alignment horizontal="center"/>
    </xf>
    <xf numFmtId="0" fontId="20" fillId="0" borderId="11" xfId="42" applyFont="1" applyFill="1" applyBorder="1" applyAlignment="1">
      <alignment horizontal="center"/>
    </xf>
    <xf numFmtId="0" fontId="20" fillId="0" borderId="12" xfId="42" applyFont="1" applyBorder="1"/>
    <xf numFmtId="0" fontId="21" fillId="0" borderId="12" xfId="42" applyFont="1" applyBorder="1"/>
    <xf numFmtId="164" fontId="20" fillId="0" borderId="12" xfId="42" applyNumberFormat="1" applyFont="1" applyBorder="1"/>
    <xf numFmtId="0" fontId="20" fillId="0" borderId="13" xfId="42" applyFont="1" applyBorder="1"/>
    <xf numFmtId="0" fontId="19" fillId="34" borderId="14" xfId="42" applyFont="1" applyFill="1" applyBorder="1" applyAlignment="1">
      <alignment horizontal="center"/>
    </xf>
    <xf numFmtId="0" fontId="19" fillId="34" borderId="15" xfId="42" applyFont="1" applyFill="1" applyBorder="1" applyAlignment="1">
      <alignment horizontal="center"/>
    </xf>
    <xf numFmtId="0" fontId="19" fillId="34" borderId="12" xfId="42" applyFont="1" applyFill="1" applyBorder="1"/>
    <xf numFmtId="2" fontId="19" fillId="34" borderId="12" xfId="42" applyNumberFormat="1" applyFont="1" applyFill="1" applyBorder="1"/>
    <xf numFmtId="0" fontId="19" fillId="0" borderId="0" xfId="42" applyFont="1" applyBorder="1"/>
    <xf numFmtId="0" fontId="20" fillId="0" borderId="0" xfId="42" applyFont="1" applyBorder="1"/>
    <xf numFmtId="0" fontId="23" fillId="0" borderId="0" xfId="42" applyFont="1" applyAlignment="1">
      <alignment horizontal="left"/>
    </xf>
    <xf numFmtId="0" fontId="22" fillId="0" borderId="0" xfId="42" applyFont="1" applyBorder="1" applyAlignment="1">
      <alignment horizontal="centerContinuous"/>
    </xf>
    <xf numFmtId="0" fontId="22" fillId="0" borderId="0" xfId="42" applyFont="1"/>
    <xf numFmtId="0" fontId="23" fillId="0" borderId="0" xfId="42" applyFont="1" applyAlignment="1">
      <alignment horizontal="centerContinuous"/>
    </xf>
    <xf numFmtId="0" fontId="23" fillId="0" borderId="12" xfId="42" applyFont="1" applyBorder="1" applyAlignment="1">
      <alignment horizontal="centerContinuous"/>
    </xf>
    <xf numFmtId="0" fontId="22" fillId="0" borderId="12" xfId="42" applyFont="1" applyBorder="1" applyAlignment="1">
      <alignment horizontal="centerContinuous"/>
    </xf>
    <xf numFmtId="0" fontId="23" fillId="33" borderId="12" xfId="42" applyFont="1" applyFill="1" applyBorder="1"/>
    <xf numFmtId="0" fontId="23" fillId="33" borderId="12" xfId="42" applyFont="1" applyFill="1" applyBorder="1" applyProtection="1">
      <protection locked="0"/>
    </xf>
    <xf numFmtId="0" fontId="22" fillId="0" borderId="0" xfId="42" applyFont="1" applyBorder="1"/>
    <xf numFmtId="9" fontId="23" fillId="33" borderId="12" xfId="43" applyFont="1" applyFill="1" applyBorder="1"/>
    <xf numFmtId="0" fontId="23" fillId="0" borderId="0" xfId="42" applyFont="1" applyFill="1" applyBorder="1"/>
    <xf numFmtId="9" fontId="23" fillId="0" borderId="0" xfId="43" applyFont="1" applyFill="1" applyBorder="1"/>
    <xf numFmtId="0" fontId="22" fillId="0" borderId="12" xfId="42" applyFont="1" applyFill="1" applyBorder="1" applyAlignment="1">
      <alignment horizontal="center"/>
    </xf>
    <xf numFmtId="0" fontId="22" fillId="0" borderId="12" xfId="42" applyFont="1" applyFill="1" applyBorder="1"/>
    <xf numFmtId="0" fontId="22" fillId="0" borderId="12" xfId="42" applyFont="1" applyBorder="1"/>
    <xf numFmtId="164" fontId="22" fillId="0" borderId="12" xfId="42" applyNumberFormat="1" applyFont="1" applyFill="1" applyBorder="1"/>
    <xf numFmtId="0" fontId="22" fillId="0" borderId="13" xfId="42" applyFont="1" applyBorder="1"/>
    <xf numFmtId="0" fontId="22" fillId="0" borderId="13" xfId="42" applyFont="1" applyFill="1" applyBorder="1"/>
    <xf numFmtId="0" fontId="23" fillId="34" borderId="12" xfId="42" applyFont="1" applyFill="1" applyBorder="1" applyAlignment="1">
      <alignment horizontal="center"/>
    </xf>
    <xf numFmtId="0" fontId="23" fillId="34" borderId="12" xfId="42" applyFont="1" applyFill="1" applyBorder="1"/>
    <xf numFmtId="164" fontId="23" fillId="34" borderId="12" xfId="42" applyNumberFormat="1" applyFont="1" applyFill="1" applyBorder="1"/>
    <xf numFmtId="0" fontId="23" fillId="0" borderId="0" xfId="42" applyFont="1" applyBorder="1"/>
    <xf numFmtId="0" fontId="22" fillId="0" borderId="0" xfId="42" applyFont="1" applyFill="1" applyBorder="1" applyAlignment="1">
      <alignment horizontal="centerContinuous"/>
    </xf>
    <xf numFmtId="0" fontId="22" fillId="0" borderId="0" xfId="42" applyFont="1" applyFill="1" applyBorder="1"/>
    <xf numFmtId="0" fontId="23" fillId="33" borderId="12" xfId="42" applyFont="1" applyFill="1" applyBorder="1" applyAlignment="1">
      <alignment horizontal="centerContinuous"/>
    </xf>
    <xf numFmtId="0" fontId="22" fillId="33" borderId="12" xfId="42" applyFont="1" applyFill="1" applyBorder="1" applyAlignment="1">
      <alignment horizontal="centerContinuous"/>
    </xf>
    <xf numFmtId="9" fontId="23" fillId="33" borderId="12" xfId="43" applyFont="1" applyFill="1" applyBorder="1" applyProtection="1">
      <protection locked="0"/>
    </xf>
    <xf numFmtId="9" fontId="23" fillId="0" borderId="0" xfId="43" applyFont="1" applyFill="1" applyBorder="1" applyProtection="1">
      <protection locked="0"/>
    </xf>
    <xf numFmtId="0" fontId="22" fillId="0" borderId="14" xfId="42" applyFont="1" applyFill="1" applyBorder="1" applyAlignment="1">
      <alignment horizontal="center"/>
    </xf>
    <xf numFmtId="0" fontId="22" fillId="0" borderId="15" xfId="42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20"/>
  <sheetViews>
    <sheetView tabSelected="1" workbookViewId="0">
      <selection activeCell="B4" sqref="B4"/>
    </sheetView>
  </sheetViews>
  <sheetFormatPr defaultRowHeight="15" customHeight="1" x14ac:dyDescent="0.25"/>
  <cols>
    <col min="1" max="1" width="25.85546875" style="27" customWidth="1"/>
    <col min="2" max="2" width="12" style="27" customWidth="1"/>
    <col min="3" max="16384" width="9.140625" style="27"/>
  </cols>
  <sheetData>
    <row r="1" spans="1:4" ht="15" customHeight="1" x14ac:dyDescent="0.25">
      <c r="A1" s="25" t="s">
        <v>25</v>
      </c>
      <c r="B1" s="26"/>
    </row>
    <row r="2" spans="1:4" ht="15" customHeight="1" x14ac:dyDescent="0.25">
      <c r="A2" s="28"/>
      <c r="B2" s="47"/>
      <c r="C2" s="48"/>
    </row>
    <row r="3" spans="1:4" ht="15" customHeight="1" x14ac:dyDescent="0.25">
      <c r="A3" s="49" t="s">
        <v>2</v>
      </c>
      <c r="B3" s="50"/>
      <c r="C3" s="48"/>
    </row>
    <row r="4" spans="1:4" ht="15" customHeight="1" x14ac:dyDescent="0.25">
      <c r="A4" s="31" t="s">
        <v>20</v>
      </c>
      <c r="B4" s="32">
        <v>0.64</v>
      </c>
      <c r="C4" s="48"/>
    </row>
    <row r="5" spans="1:4" ht="15" customHeight="1" x14ac:dyDescent="0.25">
      <c r="A5" s="31" t="s">
        <v>21</v>
      </c>
      <c r="B5" s="32">
        <v>0.1</v>
      </c>
      <c r="C5" s="48"/>
    </row>
    <row r="6" spans="1:4" ht="15" customHeight="1" x14ac:dyDescent="0.25">
      <c r="A6" s="31" t="s">
        <v>6</v>
      </c>
      <c r="B6" s="51">
        <v>0.9</v>
      </c>
      <c r="C6" s="48"/>
    </row>
    <row r="7" spans="1:4" ht="15" customHeight="1" x14ac:dyDescent="0.25">
      <c r="A7" s="35"/>
      <c r="B7" s="52"/>
      <c r="C7" s="48"/>
    </row>
    <row r="8" spans="1:4" ht="15" customHeight="1" x14ac:dyDescent="0.25">
      <c r="A8" s="53" t="s">
        <v>7</v>
      </c>
      <c r="B8" s="54"/>
      <c r="C8" s="48"/>
    </row>
    <row r="9" spans="1:4" ht="15" customHeight="1" x14ac:dyDescent="0.25">
      <c r="A9" s="39" t="s">
        <v>17</v>
      </c>
      <c r="B9" s="40">
        <f>_xlfn.NORM.S.INV((1-B6)/2)</f>
        <v>-1.6448536269514726</v>
      </c>
      <c r="C9" s="48"/>
      <c r="D9" s="33"/>
    </row>
    <row r="10" spans="1:4" ht="15" customHeight="1" x14ac:dyDescent="0.25">
      <c r="A10" s="39" t="s">
        <v>22</v>
      </c>
      <c r="B10" s="40">
        <f>(B9^2*B4*(1-B4))/B5^2</f>
        <v>62.335721182358327</v>
      </c>
      <c r="C10" s="48"/>
    </row>
    <row r="11" spans="1:4" ht="15" customHeight="1" x14ac:dyDescent="0.25">
      <c r="A11" s="33"/>
      <c r="B11" s="48"/>
      <c r="C11" s="48"/>
    </row>
    <row r="12" spans="1:4" ht="15" customHeight="1" x14ac:dyDescent="0.25">
      <c r="A12" s="43" t="s">
        <v>23</v>
      </c>
      <c r="B12" s="43"/>
      <c r="C12" s="48"/>
    </row>
    <row r="13" spans="1:4" ht="15" customHeight="1" x14ac:dyDescent="0.25">
      <c r="A13" s="44" t="s">
        <v>24</v>
      </c>
      <c r="B13" s="45">
        <f>ROUNDUP(B10, 0)</f>
        <v>63</v>
      </c>
      <c r="C13" s="48"/>
    </row>
    <row r="14" spans="1:4" ht="15" customHeight="1" x14ac:dyDescent="0.25">
      <c r="A14" s="46"/>
      <c r="B14" s="35"/>
      <c r="C14" s="48"/>
    </row>
    <row r="15" spans="1:4" ht="15" customHeight="1" x14ac:dyDescent="0.25">
      <c r="A15" s="46"/>
      <c r="B15" s="35"/>
      <c r="C15" s="48"/>
    </row>
    <row r="16" spans="1:4" ht="15" customHeight="1" x14ac:dyDescent="0.25">
      <c r="A16" s="48"/>
    </row>
    <row r="17" spans="1:3" ht="15" customHeight="1" x14ac:dyDescent="0.25">
      <c r="A17" s="48"/>
    </row>
    <row r="18" spans="1:3" ht="15" customHeight="1" x14ac:dyDescent="0.25">
      <c r="A18" s="48"/>
    </row>
    <row r="19" spans="1:3" ht="15" customHeight="1" x14ac:dyDescent="0.25">
      <c r="A19" s="48"/>
    </row>
    <row r="20" spans="1:3" ht="15" customHeight="1" x14ac:dyDescent="0.25">
      <c r="B20" s="48"/>
      <c r="C20" s="48"/>
    </row>
  </sheetData>
  <mergeCells count="2">
    <mergeCell ref="A8:B8"/>
    <mergeCell ref="A12:B12"/>
  </mergeCells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29"/>
  <sheetViews>
    <sheetView topLeftCell="A4" workbookViewId="0">
      <selection activeCell="B4" sqref="B4"/>
    </sheetView>
  </sheetViews>
  <sheetFormatPr defaultRowHeight="15" x14ac:dyDescent="0.25"/>
  <cols>
    <col min="1" max="1" width="29.42578125" style="27" customWidth="1"/>
    <col min="2" max="2" width="12" style="27" customWidth="1"/>
    <col min="3" max="16384" width="9.140625" style="27"/>
  </cols>
  <sheetData>
    <row r="1" spans="1:3" x14ac:dyDescent="0.25">
      <c r="A1" s="25" t="s">
        <v>19</v>
      </c>
      <c r="B1" s="26"/>
    </row>
    <row r="2" spans="1:3" x14ac:dyDescent="0.25">
      <c r="A2" s="28"/>
      <c r="B2" s="26"/>
    </row>
    <row r="3" spans="1:3" x14ac:dyDescent="0.25">
      <c r="A3" s="29" t="s">
        <v>2</v>
      </c>
      <c r="B3" s="30"/>
    </row>
    <row r="4" spans="1:3" x14ac:dyDescent="0.25">
      <c r="A4" s="31" t="s">
        <v>5</v>
      </c>
      <c r="B4" s="32">
        <v>50</v>
      </c>
      <c r="C4" s="33"/>
    </row>
    <row r="5" spans="1:3" x14ac:dyDescent="0.25">
      <c r="A5" s="31" t="s">
        <v>15</v>
      </c>
      <c r="B5" s="32">
        <v>32</v>
      </c>
      <c r="C5" s="33"/>
    </row>
    <row r="6" spans="1:3" x14ac:dyDescent="0.25">
      <c r="A6" s="31" t="s">
        <v>6</v>
      </c>
      <c r="B6" s="34">
        <v>0.9</v>
      </c>
      <c r="C6" s="33"/>
    </row>
    <row r="7" spans="1:3" x14ac:dyDescent="0.25">
      <c r="A7" s="35"/>
      <c r="B7" s="36"/>
      <c r="C7" s="33"/>
    </row>
    <row r="8" spans="1:3" x14ac:dyDescent="0.25">
      <c r="A8" s="37" t="s">
        <v>7</v>
      </c>
      <c r="B8" s="37"/>
      <c r="C8" s="33"/>
    </row>
    <row r="9" spans="1:3" x14ac:dyDescent="0.25">
      <c r="A9" s="38" t="s">
        <v>16</v>
      </c>
      <c r="B9" s="38">
        <f>B5/B4</f>
        <v>0.64</v>
      </c>
      <c r="C9" s="33"/>
    </row>
    <row r="10" spans="1:3" x14ac:dyDescent="0.25">
      <c r="A10" s="39" t="s">
        <v>17</v>
      </c>
      <c r="B10" s="40">
        <f>_xlfn.NORM.S.INV((1-B6)/2)</f>
        <v>-1.6448536269514726</v>
      </c>
      <c r="C10" s="33"/>
    </row>
    <row r="11" spans="1:3" x14ac:dyDescent="0.25">
      <c r="A11" s="38" t="s">
        <v>18</v>
      </c>
      <c r="B11" s="40">
        <f>SQRT(B9*(1-B9)/B4)</f>
        <v>6.7882250993908558E-2</v>
      </c>
      <c r="C11" s="33"/>
    </row>
    <row r="12" spans="1:3" x14ac:dyDescent="0.25">
      <c r="A12" s="39" t="s">
        <v>11</v>
      </c>
      <c r="B12" s="40">
        <f>ABS(B10*B11)</f>
        <v>0.1116563667529607</v>
      </c>
      <c r="C12" s="33"/>
    </row>
    <row r="13" spans="1:3" x14ac:dyDescent="0.25">
      <c r="A13" s="41"/>
      <c r="B13" s="42"/>
      <c r="C13" s="33"/>
    </row>
    <row r="14" spans="1:3" x14ac:dyDescent="0.25">
      <c r="A14" s="43" t="s">
        <v>12</v>
      </c>
      <c r="B14" s="43"/>
      <c r="C14" s="33"/>
    </row>
    <row r="15" spans="1:3" x14ac:dyDescent="0.25">
      <c r="A15" s="44" t="s">
        <v>13</v>
      </c>
      <c r="B15" s="45">
        <f>B9-B12</f>
        <v>0.52834363324703926</v>
      </c>
      <c r="C15" s="33"/>
    </row>
    <row r="16" spans="1:3" x14ac:dyDescent="0.25">
      <c r="A16" s="44" t="s">
        <v>14</v>
      </c>
      <c r="B16" s="45">
        <f>B9+B12</f>
        <v>0.75165636675296077</v>
      </c>
      <c r="C16" s="33"/>
    </row>
    <row r="17" spans="1:3" x14ac:dyDescent="0.25">
      <c r="A17" s="46"/>
      <c r="B17" s="35"/>
      <c r="C17" s="33"/>
    </row>
    <row r="18" spans="1:3" x14ac:dyDescent="0.25">
      <c r="A18" s="46"/>
      <c r="B18" s="35"/>
      <c r="C18" s="33"/>
    </row>
    <row r="19" spans="1:3" x14ac:dyDescent="0.25">
      <c r="A19" s="33"/>
    </row>
    <row r="20" spans="1:3" x14ac:dyDescent="0.25">
      <c r="A20" s="33"/>
    </row>
    <row r="21" spans="1:3" x14ac:dyDescent="0.25">
      <c r="A21" s="33"/>
    </row>
    <row r="22" spans="1:3" x14ac:dyDescent="0.25">
      <c r="A22" s="33"/>
    </row>
    <row r="23" spans="1:3" x14ac:dyDescent="0.25">
      <c r="A23" s="33"/>
    </row>
    <row r="24" spans="1:3" x14ac:dyDescent="0.25">
      <c r="A24" s="33"/>
    </row>
    <row r="25" spans="1:3" x14ac:dyDescent="0.25">
      <c r="A25" s="33"/>
      <c r="B25" s="46"/>
    </row>
    <row r="26" spans="1:3" x14ac:dyDescent="0.25">
      <c r="A26" s="33"/>
      <c r="B26" s="46"/>
    </row>
    <row r="27" spans="1:3" x14ac:dyDescent="0.25">
      <c r="A27" s="46"/>
      <c r="B27" s="46"/>
    </row>
    <row r="28" spans="1:3" x14ac:dyDescent="0.25">
      <c r="A28" s="46"/>
      <c r="B28" s="46"/>
    </row>
    <row r="29" spans="1:3" x14ac:dyDescent="0.25">
      <c r="B29" s="33"/>
    </row>
  </sheetData>
  <mergeCells count="2">
    <mergeCell ref="A8:B8"/>
    <mergeCell ref="A14:B14"/>
  </mergeCells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26"/>
  <sheetViews>
    <sheetView workbookViewId="0">
      <selection activeCell="I9" sqref="I9"/>
    </sheetView>
  </sheetViews>
  <sheetFormatPr defaultRowHeight="15" customHeight="1" x14ac:dyDescent="0.25"/>
  <cols>
    <col min="1" max="1" width="26" style="3" customWidth="1"/>
    <col min="2" max="2" width="12" style="3" customWidth="1"/>
    <col min="3" max="16384" width="9.140625" style="3"/>
  </cols>
  <sheetData>
    <row r="1" spans="1:2" ht="15" customHeight="1" x14ac:dyDescent="0.25">
      <c r="A1" s="1" t="s">
        <v>1</v>
      </c>
      <c r="B1" s="2"/>
    </row>
    <row r="2" spans="1:2" ht="15" customHeight="1" x14ac:dyDescent="0.25">
      <c r="A2" s="4"/>
      <c r="B2" s="2"/>
    </row>
    <row r="3" spans="1:2" ht="15" customHeight="1" x14ac:dyDescent="0.25">
      <c r="A3" s="5" t="s">
        <v>2</v>
      </c>
      <c r="B3" s="6"/>
    </row>
    <row r="4" spans="1:2" ht="15" customHeight="1" x14ac:dyDescent="0.25">
      <c r="A4" s="7" t="s">
        <v>3</v>
      </c>
      <c r="B4" s="8">
        <f>_xlfn.STDEV.S('Folha 1'!$A$2:$A$21)</f>
        <v>438.2549696478668</v>
      </c>
    </row>
    <row r="5" spans="1:2" ht="15" customHeight="1" x14ac:dyDescent="0.25">
      <c r="A5" s="7" t="s">
        <v>4</v>
      </c>
      <c r="B5" s="8">
        <f>AVERAGE('Folha 1'!$A$2:$A$21)</f>
        <v>8557.9500000000007</v>
      </c>
    </row>
    <row r="6" spans="1:2" ht="15" customHeight="1" x14ac:dyDescent="0.25">
      <c r="A6" s="7" t="s">
        <v>5</v>
      </c>
      <c r="B6" s="8">
        <f>COUNT('Folha 1'!$A$2:$A$21)</f>
        <v>20</v>
      </c>
    </row>
    <row r="7" spans="1:2" ht="15" customHeight="1" x14ac:dyDescent="0.25">
      <c r="A7" s="7" t="s">
        <v>6</v>
      </c>
      <c r="B7" s="9">
        <v>0.9</v>
      </c>
    </row>
    <row r="8" spans="1:2" s="12" customFormat="1" ht="15" customHeight="1" x14ac:dyDescent="0.25">
      <c r="A8" s="10"/>
      <c r="B8" s="11"/>
    </row>
    <row r="9" spans="1:2" s="12" customFormat="1" ht="15" customHeight="1" x14ac:dyDescent="0.25">
      <c r="A9" s="13" t="s">
        <v>7</v>
      </c>
      <c r="B9" s="14"/>
    </row>
    <row r="10" spans="1:2" ht="15" customHeight="1" x14ac:dyDescent="0.25">
      <c r="A10" s="15" t="s">
        <v>8</v>
      </c>
      <c r="B10" s="15">
        <f>B4/SQRT(B6)</f>
        <v>97.996790360973719</v>
      </c>
    </row>
    <row r="11" spans="1:2" ht="15" customHeight="1" x14ac:dyDescent="0.25">
      <c r="A11" s="15" t="s">
        <v>9</v>
      </c>
      <c r="B11" s="15">
        <f>B6-1</f>
        <v>19</v>
      </c>
    </row>
    <row r="12" spans="1:2" ht="15" customHeight="1" x14ac:dyDescent="0.25">
      <c r="A12" s="16" t="s">
        <v>10</v>
      </c>
      <c r="B12" s="17">
        <f>_xlfn.T.INV.2T(1-B7, B11)</f>
        <v>1.7291328115213698</v>
      </c>
    </row>
    <row r="13" spans="1:2" ht="15" customHeight="1" x14ac:dyDescent="0.25">
      <c r="A13" s="15" t="s">
        <v>11</v>
      </c>
      <c r="B13" s="17">
        <f>B12*B10</f>
        <v>169.44946563694074</v>
      </c>
    </row>
    <row r="14" spans="1:2" ht="15" customHeight="1" x14ac:dyDescent="0.25">
      <c r="A14" s="18"/>
      <c r="B14" s="18"/>
    </row>
    <row r="15" spans="1:2" ht="15" customHeight="1" x14ac:dyDescent="0.25">
      <c r="A15" s="19" t="s">
        <v>12</v>
      </c>
      <c r="B15" s="20"/>
    </row>
    <row r="16" spans="1:2" ht="15" customHeight="1" x14ac:dyDescent="0.25">
      <c r="A16" s="21" t="s">
        <v>13</v>
      </c>
      <c r="B16" s="22">
        <f>B5-B13</f>
        <v>8388.5005343630601</v>
      </c>
    </row>
    <row r="17" spans="1:2" ht="15" customHeight="1" x14ac:dyDescent="0.25">
      <c r="A17" s="21" t="s">
        <v>14</v>
      </c>
      <c r="B17" s="22">
        <f>B5+B13</f>
        <v>8727.3994656369414</v>
      </c>
    </row>
    <row r="18" spans="1:2" ht="15" customHeight="1" x14ac:dyDescent="0.25">
      <c r="A18" s="23"/>
      <c r="B18" s="23"/>
    </row>
    <row r="19" spans="1:2" ht="15" customHeight="1" x14ac:dyDescent="0.25">
      <c r="A19" s="23"/>
      <c r="B19" s="23"/>
    </row>
    <row r="26" spans="1:2" ht="15" customHeight="1" x14ac:dyDescent="0.25">
      <c r="B26" s="24"/>
    </row>
  </sheetData>
  <mergeCells count="2">
    <mergeCell ref="A9:B9"/>
    <mergeCell ref="A15:B1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B2" sqref="B2"/>
    </sheetView>
  </sheetViews>
  <sheetFormatPr defaultRowHeight="15" x14ac:dyDescent="0.25"/>
  <sheetData>
    <row r="1" spans="1:2" x14ac:dyDescent="0.25">
      <c r="B1">
        <f>SUM(A2:A51)</f>
        <v>32</v>
      </c>
    </row>
    <row r="2" spans="1:2" x14ac:dyDescent="0.25">
      <c r="A2">
        <v>0</v>
      </c>
    </row>
    <row r="3" spans="1:2" x14ac:dyDescent="0.25">
      <c r="A3">
        <v>1</v>
      </c>
    </row>
    <row r="4" spans="1:2" x14ac:dyDescent="0.25">
      <c r="A4">
        <v>0</v>
      </c>
    </row>
    <row r="5" spans="1:2" x14ac:dyDescent="0.25">
      <c r="A5">
        <v>1</v>
      </c>
    </row>
    <row r="6" spans="1:2" x14ac:dyDescent="0.25">
      <c r="A6">
        <v>1</v>
      </c>
    </row>
    <row r="7" spans="1:2" x14ac:dyDescent="0.25">
      <c r="A7">
        <v>1</v>
      </c>
    </row>
    <row r="8" spans="1:2" x14ac:dyDescent="0.25">
      <c r="A8">
        <v>1</v>
      </c>
    </row>
    <row r="9" spans="1:2" x14ac:dyDescent="0.25">
      <c r="A9">
        <v>1</v>
      </c>
    </row>
    <row r="10" spans="1:2" x14ac:dyDescent="0.25">
      <c r="A10">
        <v>1</v>
      </c>
    </row>
    <row r="11" spans="1:2" x14ac:dyDescent="0.25">
      <c r="A11">
        <v>1</v>
      </c>
    </row>
    <row r="12" spans="1:2" x14ac:dyDescent="0.25">
      <c r="A12">
        <v>1</v>
      </c>
    </row>
    <row r="13" spans="1:2" x14ac:dyDescent="0.25">
      <c r="A13">
        <v>1</v>
      </c>
    </row>
    <row r="14" spans="1:2" x14ac:dyDescent="0.25">
      <c r="A14">
        <v>0</v>
      </c>
    </row>
    <row r="15" spans="1:2" x14ac:dyDescent="0.25">
      <c r="A15">
        <v>1</v>
      </c>
    </row>
    <row r="16" spans="1:2" x14ac:dyDescent="0.25">
      <c r="A16">
        <v>0</v>
      </c>
    </row>
    <row r="17" spans="1:1" x14ac:dyDescent="0.25">
      <c r="A17">
        <v>0</v>
      </c>
    </row>
    <row r="18" spans="1:1" x14ac:dyDescent="0.25">
      <c r="A18">
        <v>0</v>
      </c>
    </row>
    <row r="19" spans="1:1" x14ac:dyDescent="0.25">
      <c r="A19">
        <v>0</v>
      </c>
    </row>
    <row r="20" spans="1:1" x14ac:dyDescent="0.25">
      <c r="A20">
        <v>1</v>
      </c>
    </row>
    <row r="21" spans="1:1" x14ac:dyDescent="0.25">
      <c r="A21">
        <v>1</v>
      </c>
    </row>
    <row r="22" spans="1:1" x14ac:dyDescent="0.25">
      <c r="A22">
        <v>1</v>
      </c>
    </row>
    <row r="23" spans="1:1" x14ac:dyDescent="0.25">
      <c r="A23">
        <v>1</v>
      </c>
    </row>
    <row r="24" spans="1:1" x14ac:dyDescent="0.25">
      <c r="A24">
        <v>1</v>
      </c>
    </row>
    <row r="25" spans="1:1" x14ac:dyDescent="0.25">
      <c r="A25">
        <v>0</v>
      </c>
    </row>
    <row r="26" spans="1:1" x14ac:dyDescent="0.25">
      <c r="A26">
        <v>1</v>
      </c>
    </row>
    <row r="27" spans="1:1" x14ac:dyDescent="0.25">
      <c r="A27">
        <v>1</v>
      </c>
    </row>
    <row r="28" spans="1:1" x14ac:dyDescent="0.25">
      <c r="A28">
        <v>0</v>
      </c>
    </row>
    <row r="29" spans="1:1" x14ac:dyDescent="0.25">
      <c r="A29">
        <v>0</v>
      </c>
    </row>
    <row r="30" spans="1:1" x14ac:dyDescent="0.25">
      <c r="A30">
        <v>1</v>
      </c>
    </row>
    <row r="31" spans="1:1" x14ac:dyDescent="0.25">
      <c r="A31">
        <v>1</v>
      </c>
    </row>
    <row r="32" spans="1:1" x14ac:dyDescent="0.25">
      <c r="A32">
        <v>0</v>
      </c>
    </row>
    <row r="33" spans="1:1" x14ac:dyDescent="0.25">
      <c r="A33">
        <v>1</v>
      </c>
    </row>
    <row r="34" spans="1:1" x14ac:dyDescent="0.25">
      <c r="A34">
        <v>0</v>
      </c>
    </row>
    <row r="35" spans="1:1" x14ac:dyDescent="0.25">
      <c r="A35">
        <v>0</v>
      </c>
    </row>
    <row r="36" spans="1:1" x14ac:dyDescent="0.25">
      <c r="A36">
        <v>0</v>
      </c>
    </row>
    <row r="37" spans="1:1" x14ac:dyDescent="0.25">
      <c r="A37">
        <v>1</v>
      </c>
    </row>
    <row r="38" spans="1:1" x14ac:dyDescent="0.25">
      <c r="A38">
        <v>1</v>
      </c>
    </row>
    <row r="39" spans="1:1" x14ac:dyDescent="0.25">
      <c r="A39">
        <v>1</v>
      </c>
    </row>
    <row r="40" spans="1:1" x14ac:dyDescent="0.25">
      <c r="A40">
        <v>1</v>
      </c>
    </row>
    <row r="41" spans="1:1" x14ac:dyDescent="0.25">
      <c r="A41">
        <v>1</v>
      </c>
    </row>
    <row r="42" spans="1:1" x14ac:dyDescent="0.25">
      <c r="A42">
        <v>1</v>
      </c>
    </row>
    <row r="43" spans="1:1" x14ac:dyDescent="0.25">
      <c r="A43">
        <v>0</v>
      </c>
    </row>
    <row r="44" spans="1:1" x14ac:dyDescent="0.25">
      <c r="A44">
        <v>1</v>
      </c>
    </row>
    <row r="45" spans="1:1" x14ac:dyDescent="0.25">
      <c r="A45">
        <v>1</v>
      </c>
    </row>
    <row r="46" spans="1:1" x14ac:dyDescent="0.25">
      <c r="A46">
        <v>0</v>
      </c>
    </row>
    <row r="47" spans="1:1" x14ac:dyDescent="0.25">
      <c r="A47">
        <v>0</v>
      </c>
    </row>
    <row r="48" spans="1:1" x14ac:dyDescent="0.25">
      <c r="A48">
        <v>1</v>
      </c>
    </row>
    <row r="49" spans="1:1" x14ac:dyDescent="0.25">
      <c r="A49">
        <v>1</v>
      </c>
    </row>
    <row r="50" spans="1:1" x14ac:dyDescent="0.25">
      <c r="A50">
        <v>0</v>
      </c>
    </row>
    <row r="51" spans="1:1" x14ac:dyDescent="0.25">
      <c r="A5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opLeftCell="A8" workbookViewId="0">
      <selection activeCell="D2" sqref="D2"/>
    </sheetView>
  </sheetViews>
  <sheetFormatPr defaultRowHeight="15" x14ac:dyDescent="0.25"/>
  <cols>
    <col min="4" max="4" width="13.5703125" customWidth="1"/>
  </cols>
  <sheetData>
    <row r="1" spans="1:1" x14ac:dyDescent="0.25">
      <c r="A1" t="s">
        <v>0</v>
      </c>
    </row>
    <row r="2" spans="1:1" x14ac:dyDescent="0.25">
      <c r="A2">
        <v>8920</v>
      </c>
    </row>
    <row r="3" spans="1:1" x14ac:dyDescent="0.25">
      <c r="A3">
        <v>8945</v>
      </c>
    </row>
    <row r="4" spans="1:1" x14ac:dyDescent="0.25">
      <c r="A4">
        <v>8062</v>
      </c>
    </row>
    <row r="5" spans="1:1" x14ac:dyDescent="0.25">
      <c r="A5">
        <v>8291</v>
      </c>
    </row>
    <row r="6" spans="1:1" x14ac:dyDescent="0.25">
      <c r="A6">
        <v>9541</v>
      </c>
    </row>
    <row r="7" spans="1:1" x14ac:dyDescent="0.25">
      <c r="A7">
        <v>8100</v>
      </c>
    </row>
    <row r="8" spans="1:1" x14ac:dyDescent="0.25">
      <c r="A8">
        <v>8589</v>
      </c>
    </row>
    <row r="9" spans="1:1" x14ac:dyDescent="0.25">
      <c r="A9">
        <v>8262</v>
      </c>
    </row>
    <row r="10" spans="1:1" x14ac:dyDescent="0.25">
      <c r="A10">
        <v>8174</v>
      </c>
    </row>
    <row r="11" spans="1:1" x14ac:dyDescent="0.25">
      <c r="A11">
        <v>8750</v>
      </c>
    </row>
    <row r="12" spans="1:1" x14ac:dyDescent="0.25">
      <c r="A12">
        <v>9212</v>
      </c>
    </row>
    <row r="13" spans="1:1" x14ac:dyDescent="0.25">
      <c r="A13">
        <v>8688</v>
      </c>
    </row>
    <row r="14" spans="1:1" x14ac:dyDescent="0.25">
      <c r="A14">
        <v>8306</v>
      </c>
    </row>
    <row r="15" spans="1:1" x14ac:dyDescent="0.25">
      <c r="A15">
        <v>8005</v>
      </c>
    </row>
    <row r="16" spans="1:1" x14ac:dyDescent="0.25">
      <c r="A16">
        <v>8157</v>
      </c>
    </row>
    <row r="17" spans="1:1" x14ac:dyDescent="0.25">
      <c r="A17">
        <v>8424</v>
      </c>
    </row>
    <row r="18" spans="1:1" x14ac:dyDescent="0.25">
      <c r="A18">
        <v>8884</v>
      </c>
    </row>
    <row r="19" spans="1:1" x14ac:dyDescent="0.25">
      <c r="A19">
        <v>8177</v>
      </c>
    </row>
    <row r="20" spans="1:1" x14ac:dyDescent="0.25">
      <c r="A20">
        <v>9155</v>
      </c>
    </row>
    <row r="21" spans="1:1" x14ac:dyDescent="0.25">
      <c r="A21">
        <v>8517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SampleSize</vt:lpstr>
      <vt:lpstr>Confidence2</vt:lpstr>
      <vt:lpstr>Confidence</vt:lpstr>
      <vt:lpstr>Folha 2</vt:lpstr>
      <vt:lpstr>Folha 1</vt:lpstr>
    </vt:vector>
  </TitlesOfParts>
  <Company>ISEG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Graca Leao Fernandes</dc:creator>
  <cp:lastModifiedBy>Graca Leao Fernandes</cp:lastModifiedBy>
  <dcterms:created xsi:type="dcterms:W3CDTF">2018-01-26T13:31:37Z</dcterms:created>
  <dcterms:modified xsi:type="dcterms:W3CDTF">2018-04-11T15:35:29Z</dcterms:modified>
</cp:coreProperties>
</file>